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共有フォルダー\saromafile\建設課\業務係\調査・報告関連(道・振興局外）\R6\20250204 公営企業に係る経営比較分析表（令和5年度決算）の分析等について（R7.2.6正午〆）\"/>
    </mc:Choice>
  </mc:AlternateContent>
  <workbookProtection workbookAlgorithmName="SHA-512" workbookHashValue="GYN7BiwEgKHm/qyoLpkdhZvHqTPSjjY8tXBEvCafSLcSTGhvamxP70+W/a3miftQ3HAj5IstMYx/PJLsfQQvDg==" workbookSaltValue="I+XIvj/tI6znIGCkQ9bp/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B8" i="4"/>
  <c r="B6"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<sst xmlns="http://schemas.openxmlformats.org/spreadsheetml/2006/main" count="319" uniqueCount="115">
  <si>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</si>
  <si>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</si>
  <si>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</si>
  <si>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</si>
  <si>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</si>
  <si>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</si>
  <si>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</si>
  <si>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</si>
  <si>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</si>
  <si>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</si>
  <si>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</si>
  <si>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</si>
  <si>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</si>
  <si>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</si>
  <si>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</si>
  <si>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</si>
  <si>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</si>
  <si>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</si>
  <si>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</si>
  <si>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</si>
  <si>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</si>
  <si>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</si>
  <si>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</si>
  <si>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</si>
  <si>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</si>
  <si>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</si>
  <si>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</si>
  <si>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</si>
  <si>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</si>
  <si>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</si>
  <si>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</si>
  <si>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</si>
  <si>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</si>
  <si>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</si>
  <si>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</si>
  <si>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</si>
  <si>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</si>
  <si>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</si>
  <si>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</si>
  <si>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</si>
  <si>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</si>
  <si>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</si>
  <si>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</si>
  <si>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</si>
  <si>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</si>
  <si>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</si>
  <si>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</si>
  <si>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</si>
  <si>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</si>
  <si>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</si>
  <si>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</si>
  <si>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</si>
  <si>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</si>
  <si>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</si>
  <si>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</si>
  <si>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</si>
  <si>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</si>
  <si>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</si>
  <si>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</si>
  <si>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</si>
  <si>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</si>
  <si>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</si>
  <si>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</si>
  <si>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</si>
  <si>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</si>
  <si>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</si>
  <si>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</si>
  <si>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</si>
  <si>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</si>
  <si>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</si>
  <si>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</si>
  <si>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</si>
  <si>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</si>
  <si>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</si>
  <si>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</si>
  <si>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</si>
  <si>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</si>
  <si>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</si>
  <si>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</si>
  <si>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</si>
  <si>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</si>
  <si>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</si>
  <si>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</si>
  <si>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</si>
  <si>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</si>
  <si>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</si>
  <si>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</si>
  <si>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</si>
  <si>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</si>
  <si>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</si>
  <si>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</si>
  <si>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</si>
  <si>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</si>
  <si>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</si>
  <si>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</si>
  <si>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</si>
  <si>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佐呂間町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</si>
  <si>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</si>
  <si>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</si>
  <si>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</si>
  <si>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</si>
  <si>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</si>
  <si>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</si>
  <si>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</si>
  <si>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</si>
  <si>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</si>
  <si>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</si>
  <si>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</si>
  <si>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</si>
  <si>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</si>
  <si>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</si>
  <si>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</si>
  <si>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類似団体と比較して経常収支比率及び経費回収率ともに平均を上回っており、累積欠損金比率についても0％であることから、比較的経営は健全であると言える。ただし経費回収率は75.95％と100％を下回っていることから、一般会計からの補助金により経営が維持されていることが分かる。
　汚水処理原価については、類似団体平均値よりも42.42円高くなっており、費用の効率性の面からより一層の改善が必要となっている。
　債務の状況について、流動率は27.92％と100％を大きく下回っているが流動負債の大半は建設改良に充てる企業債であり、企業債の借入に際しては元利償還に対して有利な交付税措置を受けられる過疎対策事業費債を最大限活用しており、一概に支払い能力が不足しているとは考えていない。企業債の借入残高は減少傾向にあり、対事業規模比率についても類似団体平均値より284.6％下回っているが、令和2年度から施設の延命化を目的としたストックマネジメント事業計画に基づく計画的な施設更新を実施しており、今後起債残高の増加が見込まれる。
　施設利用率は類似団体平均値よりも4.95％上回るが47.04％と低く、水洗化率は類似団体平均値よりも5.83％下回っている。処理能力に対して使用者が少ない状況ではあるが、汚水流入の最大時には施設稼働率が上昇するので一概に効率性が低いとは言い切れないと考えている。また水洗化率はここ数年微増か横ばいの状況であり、水洗化率が向上すれば施設利用率もそれに伴い上昇していくと考えている。</t>
    <rPh sb="1" eb="3">
      <t>ルイジ</t>
    </rPh>
    <rPh sb="3" eb="5">
      <t>ダンタイ</t>
    </rPh>
    <rPh sb="6" eb="8">
      <t>ヒカク</t>
    </rPh>
    <rPh sb="10" eb="12">
      <t>ケイジョウ</t>
    </rPh>
    <rPh sb="16" eb="17">
      <t>オヨ</t>
    </rPh>
    <rPh sb="18" eb="20">
      <t>ケイヒ</t>
    </rPh>
    <rPh sb="20" eb="22">
      <t>カイシュウ</t>
    </rPh>
    <rPh sb="22" eb="23">
      <t>リツ</t>
    </rPh>
    <rPh sb="26" eb="28">
      <t>ヘイキン</t>
    </rPh>
    <rPh sb="29" eb="31">
      <t>ウワマワ</t>
    </rPh>
    <rPh sb="36" eb="38">
      <t>ルイセキ</t>
    </rPh>
    <rPh sb="38" eb="40">
      <t>ケッソン</t>
    </rPh>
    <rPh sb="40" eb="41">
      <t>キン</t>
    </rPh>
    <rPh sb="41" eb="43">
      <t>ヒリツ</t>
    </rPh>
    <rPh sb="58" eb="60">
      <t>ヒカク</t>
    </rPh>
    <rPh sb="64" eb="66">
      <t>ケンゼン</t>
    </rPh>
    <rPh sb="70" eb="71">
      <t>イ</t>
    </rPh>
    <rPh sb="77" eb="79">
      <t>ケイヒ</t>
    </rPh>
    <rPh sb="79" eb="81">
      <t>カイシュウ</t>
    </rPh>
    <rPh sb="81" eb="82">
      <t>リツ</t>
    </rPh>
    <rPh sb="95" eb="97">
      <t>シタマワ</t>
    </rPh>
    <rPh sb="106" eb="108">
      <t>イッパン</t>
    </rPh>
    <rPh sb="108" eb="110">
      <t>カイケイ</t>
    </rPh>
    <rPh sb="113" eb="116">
      <t>ホジョキン</t>
    </rPh>
    <rPh sb="119" eb="121">
      <t>ケイエイ</t>
    </rPh>
    <rPh sb="122" eb="124">
      <t>イジ</t>
    </rPh>
    <rPh sb="132" eb="133">
      <t>ワ</t>
    </rPh>
    <rPh sb="165" eb="166">
      <t>エン</t>
    </rPh>
    <rPh sb="203" eb="205">
      <t>サイム</t>
    </rPh>
    <rPh sb="206" eb="208">
      <t>ジョウキョウ</t>
    </rPh>
    <rPh sb="213" eb="215">
      <t>リュウドウ</t>
    </rPh>
    <rPh sb="215" eb="216">
      <t>リツ</t>
    </rPh>
    <rPh sb="229" eb="230">
      <t>オオ</t>
    </rPh>
    <rPh sb="232" eb="234">
      <t>シタマワ</t>
    </rPh>
    <rPh sb="239" eb="241">
      <t>リュウドウ</t>
    </rPh>
    <rPh sb="241" eb="243">
      <t>フサイ</t>
    </rPh>
    <rPh sb="244" eb="246">
      <t>タイハン</t>
    </rPh>
    <rPh sb="247" eb="249">
      <t>ケンセツ</t>
    </rPh>
    <rPh sb="249" eb="251">
      <t>カイリョウ</t>
    </rPh>
    <rPh sb="252" eb="253">
      <t>ア</t>
    </rPh>
    <rPh sb="255" eb="257">
      <t>キギョウ</t>
    </rPh>
    <rPh sb="257" eb="258">
      <t>サイ</t>
    </rPh>
    <rPh sb="262" eb="264">
      <t>キギョウ</t>
    </rPh>
    <rPh sb="264" eb="265">
      <t>サイ</t>
    </rPh>
    <rPh sb="266" eb="268">
      <t>カリイレ</t>
    </rPh>
    <rPh sb="269" eb="270">
      <t>サイ</t>
    </rPh>
    <rPh sb="273" eb="275">
      <t>ガンリ</t>
    </rPh>
    <rPh sb="275" eb="277">
      <t>ショウカン</t>
    </rPh>
    <rPh sb="278" eb="279">
      <t>タイ</t>
    </rPh>
    <rPh sb="281" eb="283">
      <t>ユウリ</t>
    </rPh>
    <rPh sb="284" eb="287">
      <t>コウフゼイ</t>
    </rPh>
    <rPh sb="287" eb="289">
      <t>ソチ</t>
    </rPh>
    <rPh sb="290" eb="291">
      <t>ウ</t>
    </rPh>
    <rPh sb="295" eb="297">
      <t>カソ</t>
    </rPh>
    <rPh sb="297" eb="299">
      <t>タイサク</t>
    </rPh>
    <rPh sb="299" eb="301">
      <t>ジギョウ</t>
    </rPh>
    <rPh sb="301" eb="302">
      <t>ヒ</t>
    </rPh>
    <rPh sb="302" eb="303">
      <t>サイ</t>
    </rPh>
    <rPh sb="304" eb="307">
      <t>サイダイゲン</t>
    </rPh>
    <rPh sb="307" eb="309">
      <t>カツヨウ</t>
    </rPh>
    <rPh sb="314" eb="316">
      <t>イチガイ</t>
    </rPh>
    <rPh sb="317" eb="319">
      <t>シハラ</t>
    </rPh>
    <rPh sb="320" eb="322">
      <t>ノウリョク</t>
    </rPh>
    <rPh sb="323" eb="325">
      <t>フソク</t>
    </rPh>
    <rPh sb="331" eb="332">
      <t>カンガ</t>
    </rPh>
    <rPh sb="338" eb="340">
      <t>キギョウ</t>
    </rPh>
    <rPh sb="340" eb="341">
      <t>サイ</t>
    </rPh>
    <rPh sb="342" eb="344">
      <t>カリイレ</t>
    </rPh>
    <rPh sb="344" eb="346">
      <t>ザンダカ</t>
    </rPh>
    <rPh sb="528" eb="529">
      <t>タイ</t>
    </rPh>
    <rPh sb="531" eb="534">
      <t>シヨウシャ</t>
    </rPh>
    <rPh sb="535" eb="536">
      <t>スク</t>
    </rPh>
    <rPh sb="538" eb="540">
      <t>ジョウキョウ</t>
    </rPh>
    <rPh sb="546" eb="548">
      <t>オスイ</t>
    </rPh>
    <rPh sb="548" eb="550">
      <t>リュウニュウ</t>
    </rPh>
    <rPh sb="556" eb="558">
      <t>シセツ</t>
    </rPh>
    <rPh sb="586" eb="587">
      <t>カンガ</t>
    </rPh>
    <rPh sb="603" eb="605">
      <t>ビゾウ</t>
    </rPh>
    <rPh sb="606" eb="607">
      <t>ヨコ</t>
    </rPh>
    <rPh sb="610" eb="612">
      <t>ジョウキョウ</t>
    </rPh>
    <phoneticPr fontId="4"/>
  </si>
  <si>
    <t>　類似団体平均値と比較すると現状では経営の健全性は保たれていると考えられる。しかしながら、地方債の償還金は一般会計からの補助金に頼っており、人口減少が進んでいる中で老朽化した施設の更新事業が増加していくため、企業債残高の増加が見込まれる。経費回収率及び汚水処理原価の改善に向けた対策が必要となっている。
　効率性に関しては類似団体平均値よりも施設利用率は若干高いが水洗化率は低くなっている。施設利用率をさらに向上させるためにも水洗化率の向上が必要であるので、下水道へ接続されていない既存住宅に対する取り組みが重要となっている。
　今後は令和6年度に令和8年度以降のストックマネジメント計画を策定し、令和7年度に経営戦略の改定を実施する予定であり、事業経営に関する今後の方針や料金の見直し等について整理する。</t>
    <rPh sb="55" eb="57">
      <t>カイケイ</t>
    </rPh>
    <rPh sb="60" eb="63">
      <t>ホジョキン</t>
    </rPh>
    <rPh sb="104" eb="106">
      <t>キギョウ</t>
    </rPh>
    <rPh sb="124" eb="125">
      <t>オヨ</t>
    </rPh>
    <rPh sb="126" eb="128">
      <t>オスイ</t>
    </rPh>
    <rPh sb="128" eb="130">
      <t>ショリ</t>
    </rPh>
    <rPh sb="130" eb="132">
      <t>ゲンカ</t>
    </rPh>
    <rPh sb="195" eb="197">
      <t>シセツ</t>
    </rPh>
    <rPh sb="197" eb="199">
      <t>リヨウ</t>
    </rPh>
    <rPh sb="199" eb="200">
      <t>リツ</t>
    </rPh>
    <rPh sb="204" eb="206">
      <t>コウジョウ</t>
    </rPh>
    <rPh sb="213" eb="216">
      <t>スイセンカ</t>
    </rPh>
    <rPh sb="216" eb="217">
      <t>リツ</t>
    </rPh>
    <rPh sb="218" eb="220">
      <t>コウジョウ</t>
    </rPh>
    <rPh sb="221" eb="223">
      <t>ヒツヨウ</t>
    </rPh>
    <rPh sb="265" eb="267">
      <t>コンゴ</t>
    </rPh>
    <rPh sb="274" eb="276">
      <t>レイワ</t>
    </rPh>
    <rPh sb="277" eb="279">
      <t>ネンド</t>
    </rPh>
    <rPh sb="279" eb="281">
      <t>イコウ</t>
    </rPh>
    <rPh sb="323" eb="325">
      <t>ジギョウ</t>
    </rPh>
    <rPh sb="325" eb="327">
      <t>ケイエイ</t>
    </rPh>
    <rPh sb="328" eb="329">
      <t>カン</t>
    </rPh>
    <rPh sb="348" eb="350">
      <t>セイリ</t>
    </rPh>
    <phoneticPr fontId="4"/>
  </si>
  <si>
    <t>　公共下水道施設は平成9年度の供用開始のため老朽化が進んでおり、有形固定資産減価償却率は類似団体平均を22.42％上回っているが、令和2年度から施設の延命化を目的としたストックマネジメント事業計画に基づく計画的な施設更新を実施している。
　管渠についても平成9年度の供用開始であり、一般的な下水道管渠の耐用年数である50年を超過したものはなく、更新を実施していないことから管渠老朽化率及び管渠改善率は共に0.00％となっているが、今後は重要管路の耐震化に向けた計画策定について検討していく予定であり、令和13年度には管渠に関するストックマネジメント事業計画の策定を予定している。</t>
    <rPh sb="32" eb="34">
      <t>ユウケイ</t>
    </rPh>
    <rPh sb="34" eb="36">
      <t>コテイ</t>
    </rPh>
    <rPh sb="36" eb="38">
      <t>シサン</t>
    </rPh>
    <rPh sb="38" eb="40">
      <t>ゲンカ</t>
    </rPh>
    <rPh sb="40" eb="42">
      <t>ショウキャク</t>
    </rPh>
    <rPh sb="42" eb="43">
      <t>リツ</t>
    </rPh>
    <rPh sb="44" eb="46">
      <t>ルイジ</t>
    </rPh>
    <rPh sb="46" eb="48">
      <t>ダンタイ</t>
    </rPh>
    <rPh sb="48" eb="50">
      <t>ヘイキン</t>
    </rPh>
    <rPh sb="57" eb="59">
      <t>ウワマワ</t>
    </rPh>
    <rPh sb="120" eb="122">
      <t>カンキョ</t>
    </rPh>
    <rPh sb="127" eb="129">
      <t>ヘイセイ</t>
    </rPh>
    <rPh sb="186" eb="188">
      <t>カンキョ</t>
    </rPh>
    <rPh sb="188" eb="191">
      <t>ロウキュウカ</t>
    </rPh>
    <rPh sb="191" eb="192">
      <t>リツ</t>
    </rPh>
    <rPh sb="192" eb="193">
      <t>オヨ</t>
    </rPh>
    <rPh sb="200" eb="201">
      <t>トモ</t>
    </rPh>
    <rPh sb="215" eb="217">
      <t>コンゴ</t>
    </rPh>
    <rPh sb="218" eb="220">
      <t>ジュウヨウ</t>
    </rPh>
    <rPh sb="220" eb="222">
      <t>カンロ</t>
    </rPh>
    <rPh sb="223" eb="226">
      <t>タイシンカ</t>
    </rPh>
    <rPh sb="227" eb="228">
      <t>ム</t>
    </rPh>
    <rPh sb="230" eb="232">
      <t>ケイカク</t>
    </rPh>
    <rPh sb="232" eb="234">
      <t>サクテイ</t>
    </rPh>
    <rPh sb="238" eb="240">
      <t>ケントウ</t>
    </rPh>
    <rPh sb="244" eb="246">
      <t>ヨテイ</t>
    </rPh>
    <rPh sb="250" eb="252">
      <t>レイワ</t>
    </rPh>
    <rPh sb="254" eb="256">
      <t>ネンド</t>
    </rPh>
    <rPh sb="258" eb="260">
      <t>カンキョ</t>
    </rPh>
    <rPh sb="261" eb="262">
      <t>カン</t>
    </rPh>
    <rPh sb="274" eb="276">
      <t>ジギョウ</t>
    </rPh>
    <rPh sb="276" eb="278">
      <t>ケイカク</t>
    </rPh>
    <rPh sb="279" eb="281">
      <t>サクテイ</t>
    </rPh>
    <rPh sb="282" eb="28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</si>
</sst>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A27-4917-992E-EC032BE6DA9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FA27-4917-992E-EC032BE6DA9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47.04</c:v>
                </c:pt>
              </c:numCache>
            </c:numRef>
          </c:val>
          <c:extLst>
            <c:ext xmlns:c16="http://schemas.microsoft.com/office/drawing/2014/chart" uri="{C3380CC4-5D6E-409C-BE32-E72D297353CC}">
              <c16:uniqueId val="{00000000-2F29-4C5A-9E96-8D65215261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42.09</c:v>
                </c:pt>
              </c:numCache>
            </c:numRef>
          </c:val>
          <c:smooth val="0"/>
          <c:extLst>
            <c:ext xmlns:c16="http://schemas.microsoft.com/office/drawing/2014/chart" uri="{C3380CC4-5D6E-409C-BE32-E72D297353CC}">
              <c16:uniqueId val="{00000001-2F29-4C5A-9E96-8D65215261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78.900000000000006</c:v>
                </c:pt>
              </c:numCache>
            </c:numRef>
          </c:val>
          <c:extLst>
            <c:ext xmlns:c16="http://schemas.microsoft.com/office/drawing/2014/chart" uri="{C3380CC4-5D6E-409C-BE32-E72D297353CC}">
              <c16:uniqueId val="{00000000-10E6-4982-8F47-20E62F7A611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84.73</c:v>
                </c:pt>
              </c:numCache>
            </c:numRef>
          </c:val>
          <c:smooth val="0"/>
          <c:extLst>
            <c:ext xmlns:c16="http://schemas.microsoft.com/office/drawing/2014/chart" uri="{C3380CC4-5D6E-409C-BE32-E72D297353CC}">
              <c16:uniqueId val="{00000001-10E6-4982-8F47-20E62F7A611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118.92</c:v>
                </c:pt>
              </c:numCache>
            </c:numRef>
          </c:val>
          <c:extLst>
            <c:ext xmlns:c16="http://schemas.microsoft.com/office/drawing/2014/chart" uri="{C3380CC4-5D6E-409C-BE32-E72D297353CC}">
              <c16:uniqueId val="{00000000-92E4-4214-B8AD-22D97E8700B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107.11</c:v>
                </c:pt>
              </c:numCache>
            </c:numRef>
          </c:val>
          <c:smooth val="0"/>
          <c:extLst>
            <c:ext xmlns:c16="http://schemas.microsoft.com/office/drawing/2014/chart" uri="{C3380CC4-5D6E-409C-BE32-E72D297353CC}">
              <c16:uniqueId val="{00000001-92E4-4214-B8AD-22D97E8700B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49.19</c:v>
                </c:pt>
              </c:numCache>
            </c:numRef>
          </c:val>
          <c:extLst>
            <c:ext xmlns:c16="http://schemas.microsoft.com/office/drawing/2014/chart" uri="{C3380CC4-5D6E-409C-BE32-E72D297353CC}">
              <c16:uniqueId val="{00000000-741E-4F6D-96CE-839581CB1CE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26.77</c:v>
                </c:pt>
              </c:numCache>
            </c:numRef>
          </c:val>
          <c:smooth val="0"/>
          <c:extLst>
            <c:ext xmlns:c16="http://schemas.microsoft.com/office/drawing/2014/chart" uri="{C3380CC4-5D6E-409C-BE32-E72D297353CC}">
              <c16:uniqueId val="{00000001-741E-4F6D-96CE-839581CB1CE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BAA-4248-A554-7C4F79EE1E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CBAA-4248-A554-7C4F79EE1E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60D-4672-97EE-DA102801DB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69.540000000000006</c:v>
                </c:pt>
              </c:numCache>
            </c:numRef>
          </c:val>
          <c:smooth val="0"/>
          <c:extLst>
            <c:ext xmlns:c16="http://schemas.microsoft.com/office/drawing/2014/chart" uri="{C3380CC4-5D6E-409C-BE32-E72D297353CC}">
              <c16:uniqueId val="{00000001-760D-4672-97EE-DA102801DB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27.92</c:v>
                </c:pt>
              </c:numCache>
            </c:numRef>
          </c:val>
          <c:extLst>
            <c:ext xmlns:c16="http://schemas.microsoft.com/office/drawing/2014/chart" uri="{C3380CC4-5D6E-409C-BE32-E72D297353CC}">
              <c16:uniqueId val="{00000000-634B-491B-80C8-8F435D64F87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50.63</c:v>
                </c:pt>
              </c:numCache>
            </c:numRef>
          </c:val>
          <c:smooth val="0"/>
          <c:extLst>
            <c:ext xmlns:c16="http://schemas.microsoft.com/office/drawing/2014/chart" uri="{C3380CC4-5D6E-409C-BE32-E72D297353CC}">
              <c16:uniqueId val="{00000001-634B-491B-80C8-8F435D64F87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884.09</c:v>
                </c:pt>
              </c:numCache>
            </c:numRef>
          </c:val>
          <c:extLst>
            <c:ext xmlns:c16="http://schemas.microsoft.com/office/drawing/2014/chart" uri="{C3380CC4-5D6E-409C-BE32-E72D297353CC}">
              <c16:uniqueId val="{00000000-6948-4083-9B1F-2084BAF6BAC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1168.69</c:v>
                </c:pt>
              </c:numCache>
            </c:numRef>
          </c:val>
          <c:smooth val="0"/>
          <c:extLst>
            <c:ext xmlns:c16="http://schemas.microsoft.com/office/drawing/2014/chart" uri="{C3380CC4-5D6E-409C-BE32-E72D297353CC}">
              <c16:uniqueId val="{00000001-6948-4083-9B1F-2084BAF6BAC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75.95</c:v>
                </c:pt>
              </c:numCache>
            </c:numRef>
          </c:val>
          <c:extLst>
            <c:ext xmlns:c16="http://schemas.microsoft.com/office/drawing/2014/chart" uri="{C3380CC4-5D6E-409C-BE32-E72D297353CC}">
              <c16:uniqueId val="{00000000-B796-4AE1-ACF0-1957D83729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70.709999999999994</c:v>
                </c:pt>
              </c:numCache>
            </c:numRef>
          </c:val>
          <c:smooth val="0"/>
          <c:extLst>
            <c:ext xmlns:c16="http://schemas.microsoft.com/office/drawing/2014/chart" uri="{C3380CC4-5D6E-409C-BE32-E72D297353CC}">
              <c16:uniqueId val="{00000001-B796-4AE1-ACF0-1957D83729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275.57</c:v>
                </c:pt>
              </c:numCache>
            </c:numRef>
          </c:val>
          <c:extLst>
            <c:ext xmlns:c16="http://schemas.microsoft.com/office/drawing/2014/chart" uri="{C3380CC4-5D6E-409C-BE32-E72D297353CC}">
              <c16:uniqueId val="{00000000-1B9F-48E5-ACFC-1F56E8BE43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233.15</c:v>
                </c:pt>
              </c:numCache>
            </c:numRef>
          </c:val>
          <c:smooth val="0"/>
          <c:extLst>
            <c:ext xmlns:c16="http://schemas.microsoft.com/office/drawing/2014/chart" uri="{C3380CC4-5D6E-409C-BE32-E72D297353CC}">
              <c16:uniqueId val="{00000001-1B9F-48E5-ACFC-1F56E8BE43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0" zoomScaleNormal="100" workbookViewId="0">
      <selection activeCell="CD42" sqref="CD4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佐呂間町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4">
        <f>データ!S6</f>
        <v>4688</v>
      </c>
      <c r="AM8" s="44"/>
      <c r="AN8" s="44"/>
      <c r="AO8" s="44"/>
      <c r="AP8" s="44"/>
      <c r="AQ8" s="44"/>
      <c r="AR8" s="44"/>
      <c r="AS8" s="44"/>
      <c r="AT8" s="45">
        <f>データ!T6</f>
        <v>404.94</v>
      </c>
      <c r="AU8" s="45"/>
      <c r="AV8" s="45"/>
      <c r="AW8" s="45"/>
      <c r="AX8" s="45"/>
      <c r="AY8" s="45"/>
      <c r="AZ8" s="45"/>
      <c r="BA8" s="45"/>
      <c r="BB8" s="45">
        <f>データ!U6</f>
        <v>11.58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82.37</v>
      </c>
      <c r="J10" s="45"/>
      <c r="K10" s="45"/>
      <c r="L10" s="45"/>
      <c r="M10" s="45"/>
      <c r="N10" s="45"/>
      <c r="O10" s="45"/>
      <c r="P10" s="45">
        <f>データ!P6</f>
        <v>54.51</v>
      </c>
      <c r="Q10" s="45"/>
      <c r="R10" s="45"/>
      <c r="S10" s="45"/>
      <c r="T10" s="45"/>
      <c r="U10" s="45"/>
      <c r="V10" s="45"/>
      <c r="W10" s="45">
        <f>データ!Q6</f>
        <v>72.62</v>
      </c>
      <c r="X10" s="45"/>
      <c r="Y10" s="45"/>
      <c r="Z10" s="45"/>
      <c r="AA10" s="45"/>
      <c r="AB10" s="45"/>
      <c r="AC10" s="45"/>
      <c r="AD10" s="44">
        <f>データ!R6</f>
        <v>4510</v>
      </c>
      <c r="AE10" s="44"/>
      <c r="AF10" s="44"/>
      <c r="AG10" s="44"/>
      <c r="AH10" s="44"/>
      <c r="AI10" s="44"/>
      <c r="AJ10" s="44"/>
      <c r="AK10" s="2"/>
      <c r="AL10" s="44">
        <f>データ!V6</f>
        <v>2516</v>
      </c>
      <c r="AM10" s="44"/>
      <c r="AN10" s="44"/>
      <c r="AO10" s="44"/>
      <c r="AP10" s="44"/>
      <c r="AQ10" s="44"/>
      <c r="AR10" s="44"/>
      <c r="AS10" s="44"/>
      <c r="AT10" s="45">
        <f>データ!W6</f>
        <v>1.82</v>
      </c>
      <c r="AU10" s="45"/>
      <c r="AV10" s="45"/>
      <c r="AW10" s="45"/>
      <c r="AX10" s="45"/>
      <c r="AY10" s="45"/>
      <c r="AZ10" s="45"/>
      <c r="BA10" s="45"/>
      <c r="BB10" s="45">
        <f>データ!X6</f>
        <v>1382.42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z2j6TTiq905AJf2LagzY7IKBzRFUaqycq0F5oauNmV0y/FtqoTBUpM4n/g3Q32XqmgxFWk1kdLL77LWBaRfRHw==" saltValue="bWEB0EQ/sm5z+nLPrVok9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15521</v>
      </c>
      <c r="D6" s="19">
        <f t="shared" si="3"/>
        <v>46</v>
      </c>
      <c r="E6" s="19">
        <f t="shared" si="3"/>
        <v>17</v>
      </c>
      <c r="F6" s="19">
        <f t="shared" si="3"/>
        <v>4</v>
      </c>
      <c r="G6" s="19">
        <f t="shared" si="3"/>
        <v>0</v>
      </c>
      <c r="H6" s="19" t="str">
        <f t="shared" si="3"/>
        <v>北海道　佐呂間町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82.37</v>
      </c>
      <c r="P6" s="20">
        <f t="shared" si="3"/>
        <v>54.51</v>
      </c>
      <c r="Q6" s="20">
        <f t="shared" si="3"/>
        <v>72.62</v>
      </c>
      <c r="R6" s="20">
        <f t="shared" si="3"/>
        <v>4510</v>
      </c>
      <c r="S6" s="20">
        <f t="shared" si="3"/>
        <v>4688</v>
      </c>
      <c r="T6" s="20">
        <f t="shared" si="3"/>
        <v>404.94</v>
      </c>
      <c r="U6" s="20">
        <f t="shared" si="3"/>
        <v>11.58</v>
      </c>
      <c r="V6" s="20">
        <f t="shared" si="3"/>
        <v>2516</v>
      </c>
      <c r="W6" s="20">
        <f t="shared" si="3"/>
        <v>1.82</v>
      </c>
      <c r="X6" s="20">
        <f t="shared" si="3"/>
        <v>1382.42</v>
      </c>
      <c r="Y6" s="21" t="str">
        <f>IF(Y7="",NA(),Y7)</f>
        <v>-</v>
      </c>
      <c r="Z6" s="21" t="str">
        <f t="shared" ref="Z6:AH6" si="4">IF(Z7="",NA(),Z7)</f>
        <v>-</v>
      </c>
      <c r="AA6" s="21" t="str">
        <f t="shared" si="4"/>
        <v>-</v>
      </c>
      <c r="AB6" s="21" t="str">
        <f t="shared" si="4"/>
        <v>-</v>
      </c>
      <c r="AC6" s="21">
        <f t="shared" si="4"/>
        <v>118.92</v>
      </c>
      <c r="AD6" s="21" t="str">
        <f t="shared" si="4"/>
        <v>-</v>
      </c>
      <c r="AE6" s="21" t="str">
        <f t="shared" si="4"/>
        <v>-</v>
      </c>
      <c r="AF6" s="21" t="str">
        <f t="shared" si="4"/>
        <v>-</v>
      </c>
      <c r="AG6" s="21" t="str">
        <f t="shared" si="4"/>
        <v>-</v>
      </c>
      <c r="AH6" s="21">
        <f t="shared" si="4"/>
        <v>107.11</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69.540000000000006</v>
      </c>
      <c r="AT6" s="20" t="str">
        <f>IF(AT7="","",IF(AT7="-","【-】","【"&amp;SUBSTITUTE(TEXT(AT7,"#,##0.00"),"-","△")&amp;"】"))</f>
        <v>【65.73】</v>
      </c>
      <c r="AU6" s="21" t="str">
        <f>IF(AU7="",NA(),AU7)</f>
        <v>-</v>
      </c>
      <c r="AV6" s="21" t="str">
        <f t="shared" ref="AV6:BD6" si="6">IF(AV7="",NA(),AV7)</f>
        <v>-</v>
      </c>
      <c r="AW6" s="21" t="str">
        <f t="shared" si="6"/>
        <v>-</v>
      </c>
      <c r="AX6" s="21" t="str">
        <f t="shared" si="6"/>
        <v>-</v>
      </c>
      <c r="AY6" s="21">
        <f t="shared" si="6"/>
        <v>27.92</v>
      </c>
      <c r="AZ6" s="21" t="str">
        <f t="shared" si="6"/>
        <v>-</v>
      </c>
      <c r="BA6" s="21" t="str">
        <f t="shared" si="6"/>
        <v>-</v>
      </c>
      <c r="BB6" s="21" t="str">
        <f t="shared" si="6"/>
        <v>-</v>
      </c>
      <c r="BC6" s="21" t="str">
        <f t="shared" si="6"/>
        <v>-</v>
      </c>
      <c r="BD6" s="21">
        <f t="shared" si="6"/>
        <v>50.63</v>
      </c>
      <c r="BE6" s="20" t="str">
        <f>IF(BE7="","",IF(BE7="-","【-】","【"&amp;SUBSTITUTE(TEXT(BE7,"#,##0.00"),"-","△")&amp;"】"))</f>
        <v>【48.91】</v>
      </c>
      <c r="BF6" s="21" t="str">
        <f>IF(BF7="",NA(),BF7)</f>
        <v>-</v>
      </c>
      <c r="BG6" s="21" t="str">
        <f t="shared" ref="BG6:BO6" si="7">IF(BG7="",NA(),BG7)</f>
        <v>-</v>
      </c>
      <c r="BH6" s="21" t="str">
        <f t="shared" si="7"/>
        <v>-</v>
      </c>
      <c r="BI6" s="21" t="str">
        <f t="shared" si="7"/>
        <v>-</v>
      </c>
      <c r="BJ6" s="21">
        <f t="shared" si="7"/>
        <v>884.09</v>
      </c>
      <c r="BK6" s="21" t="str">
        <f t="shared" si="7"/>
        <v>-</v>
      </c>
      <c r="BL6" s="21" t="str">
        <f t="shared" si="7"/>
        <v>-</v>
      </c>
      <c r="BM6" s="21" t="str">
        <f t="shared" si="7"/>
        <v>-</v>
      </c>
      <c r="BN6" s="21" t="str">
        <f t="shared" si="7"/>
        <v>-</v>
      </c>
      <c r="BO6" s="21">
        <f t="shared" si="7"/>
        <v>1168.69</v>
      </c>
      <c r="BP6" s="20" t="str">
        <f>IF(BP7="","",IF(BP7="-","【-】","【"&amp;SUBSTITUTE(TEXT(BP7,"#,##0.00"),"-","△")&amp;"】"))</f>
        <v>【1,156.82】</v>
      </c>
      <c r="BQ6" s="21" t="str">
        <f>IF(BQ7="",NA(),BQ7)</f>
        <v>-</v>
      </c>
      <c r="BR6" s="21" t="str">
        <f t="shared" ref="BR6:BZ6" si="8">IF(BR7="",NA(),BR7)</f>
        <v>-</v>
      </c>
      <c r="BS6" s="21" t="str">
        <f t="shared" si="8"/>
        <v>-</v>
      </c>
      <c r="BT6" s="21" t="str">
        <f t="shared" si="8"/>
        <v>-</v>
      </c>
      <c r="BU6" s="21">
        <f t="shared" si="8"/>
        <v>75.95</v>
      </c>
      <c r="BV6" s="21" t="str">
        <f t="shared" si="8"/>
        <v>-</v>
      </c>
      <c r="BW6" s="21" t="str">
        <f t="shared" si="8"/>
        <v>-</v>
      </c>
      <c r="BX6" s="21" t="str">
        <f t="shared" si="8"/>
        <v>-</v>
      </c>
      <c r="BY6" s="21" t="str">
        <f t="shared" si="8"/>
        <v>-</v>
      </c>
      <c r="BZ6" s="21">
        <f t="shared" si="8"/>
        <v>70.709999999999994</v>
      </c>
      <c r="CA6" s="20" t="str">
        <f>IF(CA7="","",IF(CA7="-","【-】","【"&amp;SUBSTITUTE(TEXT(CA7,"#,##0.00"),"-","△")&amp;"】"))</f>
        <v>【75.33】</v>
      </c>
      <c r="CB6" s="21" t="str">
        <f>IF(CB7="",NA(),CB7)</f>
        <v>-</v>
      </c>
      <c r="CC6" s="21" t="str">
        <f t="shared" ref="CC6:CK6" si="9">IF(CC7="",NA(),CC7)</f>
        <v>-</v>
      </c>
      <c r="CD6" s="21" t="str">
        <f t="shared" si="9"/>
        <v>-</v>
      </c>
      <c r="CE6" s="21" t="str">
        <f t="shared" si="9"/>
        <v>-</v>
      </c>
      <c r="CF6" s="21">
        <f t="shared" si="9"/>
        <v>275.57</v>
      </c>
      <c r="CG6" s="21" t="str">
        <f t="shared" si="9"/>
        <v>-</v>
      </c>
      <c r="CH6" s="21" t="str">
        <f t="shared" si="9"/>
        <v>-</v>
      </c>
      <c r="CI6" s="21" t="str">
        <f t="shared" si="9"/>
        <v>-</v>
      </c>
      <c r="CJ6" s="21" t="str">
        <f t="shared" si="9"/>
        <v>-</v>
      </c>
      <c r="CK6" s="21">
        <f t="shared" si="9"/>
        <v>233.15</v>
      </c>
      <c r="CL6" s="20" t="str">
        <f>IF(CL7="","",IF(CL7="-","【-】","【"&amp;SUBSTITUTE(TEXT(CL7,"#,##0.00"),"-","△")&amp;"】"))</f>
        <v>【215.73】</v>
      </c>
      <c r="CM6" s="21" t="str">
        <f>IF(CM7="",NA(),CM7)</f>
        <v>-</v>
      </c>
      <c r="CN6" s="21" t="str">
        <f t="shared" ref="CN6:CV6" si="10">IF(CN7="",NA(),CN7)</f>
        <v>-</v>
      </c>
      <c r="CO6" s="21" t="str">
        <f t="shared" si="10"/>
        <v>-</v>
      </c>
      <c r="CP6" s="21" t="str">
        <f t="shared" si="10"/>
        <v>-</v>
      </c>
      <c r="CQ6" s="21">
        <f t="shared" si="10"/>
        <v>47.04</v>
      </c>
      <c r="CR6" s="21" t="str">
        <f t="shared" si="10"/>
        <v>-</v>
      </c>
      <c r="CS6" s="21" t="str">
        <f t="shared" si="10"/>
        <v>-</v>
      </c>
      <c r="CT6" s="21" t="str">
        <f t="shared" si="10"/>
        <v>-</v>
      </c>
      <c r="CU6" s="21" t="str">
        <f t="shared" si="10"/>
        <v>-</v>
      </c>
      <c r="CV6" s="21">
        <f t="shared" si="10"/>
        <v>42.09</v>
      </c>
      <c r="CW6" s="20" t="str">
        <f>IF(CW7="","",IF(CW7="-","【-】","【"&amp;SUBSTITUTE(TEXT(CW7,"#,##0.00"),"-","△")&amp;"】"))</f>
        <v>【43.28】</v>
      </c>
      <c r="CX6" s="21" t="str">
        <f>IF(CX7="",NA(),CX7)</f>
        <v>-</v>
      </c>
      <c r="CY6" s="21" t="str">
        <f t="shared" ref="CY6:DG6" si="11">IF(CY7="",NA(),CY7)</f>
        <v>-</v>
      </c>
      <c r="CZ6" s="21" t="str">
        <f t="shared" si="11"/>
        <v>-</v>
      </c>
      <c r="DA6" s="21" t="str">
        <f t="shared" si="11"/>
        <v>-</v>
      </c>
      <c r="DB6" s="21">
        <f t="shared" si="11"/>
        <v>78.900000000000006</v>
      </c>
      <c r="DC6" s="21" t="str">
        <f t="shared" si="11"/>
        <v>-</v>
      </c>
      <c r="DD6" s="21" t="str">
        <f t="shared" si="11"/>
        <v>-</v>
      </c>
      <c r="DE6" s="21" t="str">
        <f t="shared" si="11"/>
        <v>-</v>
      </c>
      <c r="DF6" s="21" t="str">
        <f t="shared" si="11"/>
        <v>-</v>
      </c>
      <c r="DG6" s="21">
        <f t="shared" si="11"/>
        <v>84.73</v>
      </c>
      <c r="DH6" s="20" t="str">
        <f>IF(DH7="","",IF(DH7="-","【-】","【"&amp;SUBSTITUTE(TEXT(DH7,"#,##0.00"),"-","△")&amp;"】"))</f>
        <v>【86.21】</v>
      </c>
      <c r="DI6" s="21" t="str">
        <f>IF(DI7="",NA(),DI7)</f>
        <v>-</v>
      </c>
      <c r="DJ6" s="21" t="str">
        <f t="shared" ref="DJ6:DR6" si="12">IF(DJ7="",NA(),DJ7)</f>
        <v>-</v>
      </c>
      <c r="DK6" s="21" t="str">
        <f t="shared" si="12"/>
        <v>-</v>
      </c>
      <c r="DL6" s="21" t="str">
        <f t="shared" si="12"/>
        <v>-</v>
      </c>
      <c r="DM6" s="21">
        <f t="shared" si="12"/>
        <v>49.19</v>
      </c>
      <c r="DN6" s="21" t="str">
        <f t="shared" si="12"/>
        <v>-</v>
      </c>
      <c r="DO6" s="21" t="str">
        <f t="shared" si="12"/>
        <v>-</v>
      </c>
      <c r="DP6" s="21" t="str">
        <f t="shared" si="12"/>
        <v>-</v>
      </c>
      <c r="DQ6" s="21" t="str">
        <f t="shared" si="12"/>
        <v>-</v>
      </c>
      <c r="DR6" s="21">
        <f t="shared" si="12"/>
        <v>26.77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7.0000000000000007E-2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【0.11】</v>
      </c>
    </row>
    <row r="7" spans="1:148" s="22" customFormat="1" x14ac:dyDescent="0.15">
      <c r="A7" s="14"/>
      <c r="B7" s="23">
        <v>2023</v>
      </c>
      <c r="C7" s="23">
        <v>15521</v>
      </c>
      <c r="D7" s="23">
        <v>46</v>
      </c>
      <c r="E7" s="23">
        <v>17</v>
      </c>
      <c r="F7" s="23">
        <v>4</v>
      </c>
      <c r="G7" s="23">
        <v>0</v>
      </c>
      <c r="H7" s="23" t="s">
        <v>96</v>
      </c>
      <c r="I7" s="23" t="s">
        <v>97</v>
      </c>
      <c r="J7" s="23" t="s">
        <v>98</v>
      </c>
      <c r="K7" s="23" t="s">
        <v>99</v>
      </c>
      <c r="L7" s="23" t="s">
        <v>100</v>
      </c>
      <c r="M7" s="23" t="s">
        <v>101</v>
      </c>
      <c r="N7" s="24" t="s">
        <v>102</v>
      </c>
      <c r="O7" s="24">
        <v>82.37</v>
      </c>
      <c r="P7" s="24">
        <v>54.51</v>
      </c>
      <c r="Q7" s="24">
        <v>72.62</v>
      </c>
      <c r="R7" s="24">
        <v>4510</v>
      </c>
      <c r="S7" s="24">
        <v>4688</v>
      </c>
      <c r="T7" s="24">
        <v>404.94</v>
      </c>
      <c r="U7" s="24">
        <v>11.58</v>
      </c>
      <c r="V7" s="24">
        <v>2516</v>
      </c>
      <c r="W7" s="24">
        <v>1.82</v>
      </c>
      <c r="X7" s="24">
        <v>1382.42</v>
      </c>
      <c r="Y7" s="24" t="s">
        <v>102</v>
      </c>
      <c r="Z7" s="24" t="s">
        <v>102</v>
      </c>
      <c r="AA7" s="24" t="s">
        <v>102</v>
      </c>
      <c r="AB7" s="24" t="s">
        <v>102</v>
      </c>
      <c r="AC7" s="24">
        <v>118.92</v>
      </c>
      <c r="AD7" s="24" t="s">
        <v>102</v>
      </c>
      <c r="AE7" s="24" t="s">
        <v>102</v>
      </c>
      <c r="AF7" s="24" t="s">
        <v>102</v>
      </c>
      <c r="AG7" s="24" t="s">
        <v>102</v>
      </c>
      <c r="AH7" s="24">
        <v>107.11</v>
      </c>
      <c r="AI7" s="24">
        <v>105.09</v>
      </c>
      <c r="AJ7" s="24" t="s">
        <v>102</v>
      </c>
      <c r="AK7" s="24" t="s">
        <v>102</v>
      </c>
      <c r="AL7" s="24" t="s">
        <v>102</v>
      </c>
      <c r="AM7" s="24" t="s">
        <v>102</v>
      </c>
      <c r="AN7" s="24">
        <v>0</v>
      </c>
      <c r="AO7" s="24" t="s">
        <v>102</v>
      </c>
      <c r="AP7" s="24" t="s">
        <v>102</v>
      </c>
      <c r="AQ7" s="24" t="s">
        <v>102</v>
      </c>
      <c r="AR7" s="24" t="s">
        <v>102</v>
      </c>
      <c r="AS7" s="24">
        <v>69.540000000000006</v>
      </c>
      <c r="AT7" s="24">
        <v>65.73</v>
      </c>
      <c r="AU7" s="24" t="s">
        <v>102</v>
      </c>
      <c r="AV7" s="24" t="s">
        <v>102</v>
      </c>
      <c r="AW7" s="24" t="s">
        <v>102</v>
      </c>
      <c r="AX7" s="24" t="s">
        <v>102</v>
      </c>
      <c r="AY7" s="24">
        <v>27.92</v>
      </c>
      <c r="AZ7" s="24" t="s">
        <v>102</v>
      </c>
      <c r="BA7" s="24" t="s">
        <v>102</v>
      </c>
      <c r="BB7" s="24" t="s">
        <v>102</v>
      </c>
      <c r="BC7" s="24" t="s">
        <v>102</v>
      </c>
      <c r="BD7" s="24">
        <v>50.63</v>
      </c>
      <c r="BE7" s="24">
        <v>48.91</v>
      </c>
      <c r="BF7" s="24" t="s">
        <v>102</v>
      </c>
      <c r="BG7" s="24" t="s">
        <v>102</v>
      </c>
      <c r="BH7" s="24" t="s">
        <v>102</v>
      </c>
      <c r="BI7" s="24" t="s">
        <v>102</v>
      </c>
      <c r="BJ7" s="24">
        <v>884.09</v>
      </c>
      <c r="BK7" s="24" t="s">
        <v>102</v>
      </c>
      <c r="BL7" s="24" t="s">
        <v>102</v>
      </c>
      <c r="BM7" s="24" t="s">
        <v>102</v>
      </c>
      <c r="BN7" s="24" t="s">
        <v>102</v>
      </c>
      <c r="BO7" s="24">
        <v>1168.69</v>
      </c>
      <c r="BP7" s="24">
        <v>1156.82</v>
      </c>
      <c r="BQ7" s="24" t="s">
        <v>102</v>
      </c>
      <c r="BR7" s="24" t="s">
        <v>102</v>
      </c>
      <c r="BS7" s="24" t="s">
        <v>102</v>
      </c>
      <c r="BT7" s="24" t="s">
        <v>102</v>
      </c>
      <c r="BU7" s="24">
        <v>75.95</v>
      </c>
      <c r="BV7" s="24" t="s">
        <v>102</v>
      </c>
      <c r="BW7" s="24" t="s">
        <v>102</v>
      </c>
      <c r="BX7" s="24" t="s">
        <v>102</v>
      </c>
      <c r="BY7" s="24" t="s">
        <v>102</v>
      </c>
      <c r="BZ7" s="24">
        <v>70.709999999999994</v>
      </c>
      <c r="CA7" s="24">
        <v>75.33</v>
      </c>
      <c r="CB7" s="24" t="s">
        <v>102</v>
      </c>
      <c r="CC7" s="24" t="s">
        <v>102</v>
      </c>
      <c r="CD7" s="24" t="s">
        <v>102</v>
      </c>
      <c r="CE7" s="24" t="s">
        <v>102</v>
      </c>
      <c r="CF7" s="24">
        <v>275.57</v>
      </c>
      <c r="CG7" s="24" t="s">
        <v>102</v>
      </c>
      <c r="CH7" s="24" t="s">
        <v>102</v>
      </c>
      <c r="CI7" s="24" t="s">
        <v>102</v>
      </c>
      <c r="CJ7" s="24" t="s">
        <v>102</v>
      </c>
      <c r="CK7" s="24">
        <v>233.15</v>
      </c>
      <c r="CL7" s="24">
        <v>215.73</v>
      </c>
      <c r="CM7" s="24" t="s">
        <v>102</v>
      </c>
      <c r="CN7" s="24" t="s">
        <v>102</v>
      </c>
      <c r="CO7" s="24" t="s">
        <v>102</v>
      </c>
      <c r="CP7" s="24" t="s">
        <v>102</v>
      </c>
      <c r="CQ7" s="24">
        <v>47.04</v>
      </c>
      <c r="CR7" s="24" t="s">
        <v>102</v>
      </c>
      <c r="CS7" s="24" t="s">
        <v>102</v>
      </c>
      <c r="CT7" s="24" t="s">
        <v>102</v>
      </c>
      <c r="CU7" s="24" t="s">
        <v>102</v>
      </c>
      <c r="CV7" s="24">
        <v>42.09</v>
      </c>
      <c r="CW7" s="24">
        <v>43.28</v>
      </c>
      <c r="CX7" s="24" t="s">
        <v>102</v>
      </c>
      <c r="CY7" s="24" t="s">
        <v>102</v>
      </c>
      <c r="CZ7" s="24" t="s">
        <v>102</v>
      </c>
      <c r="DA7" s="24" t="s">
        <v>102</v>
      </c>
      <c r="DB7" s="24">
        <v>78.900000000000006</v>
      </c>
      <c r="DC7" s="24" t="s">
        <v>102</v>
      </c>
      <c r="DD7" s="24" t="s">
        <v>102</v>
      </c>
      <c r="DE7" s="24" t="s">
        <v>102</v>
      </c>
      <c r="DF7" s="24" t="s">
        <v>102</v>
      </c>
      <c r="DG7" s="24">
        <v>84.73</v>
      </c>
      <c r="DH7" s="24">
        <v>86.21</v>
      </c>
      <c r="DI7" s="24" t="s">
        <v>102</v>
      </c>
      <c r="DJ7" s="24" t="s">
        <v>102</v>
      </c>
      <c r="DK7" s="24" t="s">
        <v>102</v>
      </c>
      <c r="DL7" s="24" t="s">
        <v>102</v>
      </c>
      <c r="DM7" s="24">
        <v>49.19</v>
      </c>
      <c r="DN7" s="24" t="s">
        <v>102</v>
      </c>
      <c r="DO7" s="24" t="s">
        <v>102</v>
      </c>
      <c r="DP7" s="24" t="s">
        <v>102</v>
      </c>
      <c r="DQ7" s="24" t="s">
        <v>102</v>
      </c>
      <c r="DR7" s="24">
        <v>26.77</v>
      </c>
      <c r="DS7" s="24">
        <v>29.62</v>
      </c>
      <c r="DT7" s="24" t="s">
        <v>102</v>
      </c>
      <c r="DU7" s="24" t="s">
        <v>102</v>
      </c>
      <c r="DV7" s="24" t="s">
        <v>102</v>
      </c>
      <c r="DW7" s="24" t="s">
        <v>102</v>
      </c>
      <c r="DX7" s="24">
        <v>0</v>
      </c>
      <c r="DY7" s="24" t="s">
        <v>102</v>
      </c>
      <c r="DZ7" s="24" t="s">
        <v>102</v>
      </c>
      <c r="EA7" s="24" t="s">
        <v>102</v>
      </c>
      <c r="EB7" s="24" t="s">
        <v>102</v>
      </c>
      <c r="EC7" s="24">
        <v>7.0000000000000007E-2</v>
      </c>
      <c r="ED7" s="24">
        <v>0.09</v>
      </c>
      <c r="EE7" s="24" t="s">
        <v>102</v>
      </c>
      <c r="EF7" s="24" t="s">
        <v>102</v>
      </c>
      <c r="EG7" s="24" t="s">
        <v>102</v>
      </c>
      <c r="EH7" s="24" t="s">
        <v>102</v>
      </c>
      <c r="EI7" s="24">
        <v>0</v>
      </c>
      <c r="EJ7" s="24" t="s">
        <v>102</v>
      </c>
      <c r="EK7" s="24" t="s">
        <v>102</v>
      </c>
      <c r="EL7" s="24" t="s">
        <v>102</v>
      </c>
      <c r="EM7" s="24" t="s">
        <v>102</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飯田　篤史</cp:lastModifiedBy>
  <cp:lastPrinted>2025-02-05T06:29:50Z</cp:lastPrinted>
  <dcterms:created xsi:type="dcterms:W3CDTF">2025-01-24T07:08:59Z</dcterms:created>
  <dcterms:modified xsi:type="dcterms:W3CDTF">2025-02-19T23:24:45Z</dcterms:modified>
  <cp:category/>
</cp:coreProperties>
</file>